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2995" windowHeight="9000"/>
  </bookViews>
  <sheets>
    <sheet name="Løbsplanlægning" sheetId="1" r:id="rId1"/>
    <sheet name="Baner præmier" sheetId="4" r:id="rId2"/>
    <sheet name="Løbsmateriel" sheetId="2" r:id="rId3"/>
    <sheet name="Opgaver" sheetId="3" r:id="rId4"/>
  </sheets>
  <definedNames>
    <definedName name="_xlnm._FilterDatabase" localSheetId="2" hidden="1">Løbsmateriel!$A$7:$J$7</definedName>
    <definedName name="_xlnm._FilterDatabase" localSheetId="0" hidden="1">Løbsplanlægning!$B$8:$J$40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3" i="4"/>
  <c r="C2" i="3"/>
  <c r="C1" i="3"/>
  <c r="C4" i="2"/>
  <c r="C3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H18" i="4" l="1"/>
  <c r="I18" i="4"/>
  <c r="J7" i="4"/>
  <c r="L18" i="4" l="1"/>
  <c r="C18" i="4"/>
  <c r="D18" i="4"/>
  <c r="J13" i="4"/>
  <c r="J9" i="4"/>
  <c r="J16" i="4"/>
  <c r="M16" i="4" s="1"/>
  <c r="J14" i="4"/>
  <c r="J12" i="4"/>
  <c r="J11" i="4"/>
  <c r="J10" i="4"/>
  <c r="J8" i="4"/>
  <c r="E15" i="4"/>
  <c r="M15" i="4" s="1"/>
  <c r="E14" i="4"/>
  <c r="E12" i="4"/>
  <c r="E11" i="4"/>
  <c r="E10" i="4"/>
  <c r="E8" i="4"/>
  <c r="M13" i="4" l="1"/>
  <c r="M14" i="4"/>
  <c r="M9" i="4"/>
  <c r="J18" i="4"/>
  <c r="E18" i="4"/>
  <c r="J19" i="4" s="1"/>
  <c r="M11" i="4"/>
  <c r="M18" i="4" s="1"/>
</calcChain>
</file>

<file path=xl/comments1.xml><?xml version="1.0" encoding="utf-8"?>
<comments xmlns="http://schemas.openxmlformats.org/spreadsheetml/2006/main">
  <authors>
    <author>Jytte Soerensen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 xml:space="preserve">Status
</t>
        </r>
        <r>
          <rPr>
            <sz val="9"/>
            <color indexed="81"/>
            <rFont val="Tahoma"/>
            <family val="2"/>
          </rPr>
          <t xml:space="preserve">! = Grøn
2 = Gul
3 = Rød
Ingen=blank
</t>
        </r>
      </text>
    </comment>
  </commentList>
</comments>
</file>

<file path=xl/comments2.xml><?xml version="1.0" encoding="utf-8"?>
<comments xmlns="http://schemas.openxmlformats.org/spreadsheetml/2006/main">
  <authors>
    <author>Jytte Soerensen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 xml:space="preserve">Status
</t>
        </r>
        <r>
          <rPr>
            <sz val="9"/>
            <color indexed="81"/>
            <rFont val="Tahoma"/>
            <family val="2"/>
          </rPr>
          <t xml:space="preserve">! = Grøn
2 = Gul
3 = Rød
Ingen=blank
</t>
        </r>
      </text>
    </comment>
  </commentList>
</comments>
</file>

<file path=xl/sharedStrings.xml><?xml version="1.0" encoding="utf-8"?>
<sst xmlns="http://schemas.openxmlformats.org/spreadsheetml/2006/main" count="254" uniqueCount="180">
  <si>
    <t>Emne</t>
  </si>
  <si>
    <t>Klarmeldingstidspunkt</t>
  </si>
  <si>
    <t xml:space="preserve">(i forhold til løbsdag) </t>
  </si>
  <si>
    <t>Ansvarlig</t>
  </si>
  <si>
    <t>Skovtilladelse / vildtlomme-kort</t>
  </si>
  <si>
    <t>Søges af bestyrelsen</t>
  </si>
  <si>
    <t>Bestyrelsen</t>
  </si>
  <si>
    <t>Banelægger</t>
  </si>
  <si>
    <t>Eventuelt brug af skole til omklædning/beregning</t>
  </si>
  <si>
    <t>Snarest muligt</t>
  </si>
  <si>
    <t>Stævneleder</t>
  </si>
  <si>
    <t>Bestilling af Manilla mærker og kortplastposer</t>
  </si>
  <si>
    <t>Budget udarbejdes og fremsendes til bestyrelsen</t>
  </si>
  <si>
    <t>Lagte baner fremsendes til banekontrol</t>
  </si>
  <si>
    <t xml:space="preserve">1-2 måneder </t>
  </si>
  <si>
    <t>6 uger</t>
  </si>
  <si>
    <t>5 uger</t>
  </si>
  <si>
    <t>3 uger</t>
  </si>
  <si>
    <t>2 uger</t>
  </si>
  <si>
    <t>Banedata fremsendes til stævneleder</t>
  </si>
  <si>
    <t>7 dage</t>
  </si>
  <si>
    <t>5 dage</t>
  </si>
  <si>
    <t>3-4 dage</t>
  </si>
  <si>
    <t>1-2 dage</t>
  </si>
  <si>
    <t>Bestillerne</t>
  </si>
  <si>
    <t>1-2 timer</t>
  </si>
  <si>
    <t>Klargøring af start</t>
  </si>
  <si>
    <t>1 time</t>
  </si>
  <si>
    <t>1 uge efter</t>
  </si>
  <si>
    <t>2-3 uger efter</t>
  </si>
  <si>
    <t>Nr.</t>
  </si>
  <si>
    <t>Banelægning – start og postdefinitioner evt. i CONDES</t>
  </si>
  <si>
    <t>Udarbejdelse af indbydelse og offentliggørelse på FSK Orienterings hjemmeside</t>
  </si>
  <si>
    <t>Tilsagn fra officials fra egen klub/medlemmer/bestyrelse</t>
  </si>
  <si>
    <r>
      <t>S</t>
    </r>
    <r>
      <rPr>
        <strike/>
        <sz val="10"/>
        <rFont val="Times New Roman"/>
        <family val="1"/>
      </rPr>
      <t>s</t>
    </r>
    <r>
      <rPr>
        <sz val="10"/>
        <rFont val="Times New Roman"/>
        <family val="1"/>
      </rPr>
      <t>tævneleder/banelægger</t>
    </r>
  </si>
  <si>
    <t>Udfærdigelse af løse postdefinitioner</t>
  </si>
  <si>
    <t>Startliste og instruktion på FSK Orienterings hjemmeside</t>
  </si>
  <si>
    <t>Kopiering eller print af postdefinitioner.</t>
  </si>
  <si>
    <t>Løbskorttegning eller løbskortprint /løbskortpakning</t>
  </si>
  <si>
    <t>Afhentning af løbsmateriel</t>
  </si>
  <si>
    <t>Kontrolklip, hvis dette er nødvendigt</t>
  </si>
  <si>
    <t>Postudsætning inkl. SPORTident bokse</t>
  </si>
  <si>
    <t>Klargøring af stævneplads/parkering/mål herunder computer med det installerede løbsprogram og data for det pågældende løb</t>
  </si>
  <si>
    <t>Aflevering af løbsmateriel</t>
  </si>
  <si>
    <t>Offentliggørelse resultatliste på FSK Orienterings hjemmeside</t>
  </si>
  <si>
    <r>
      <t>Udfærdigelse af færdigt regnskab og fremsendelse ti</t>
    </r>
    <r>
      <rPr>
        <u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FSK Orienterings kasserer</t>
    </r>
  </si>
  <si>
    <r>
      <t>S</t>
    </r>
    <r>
      <rPr>
        <strike/>
        <sz val="10"/>
        <rFont val="Times New Roman"/>
        <family val="1"/>
      </rPr>
      <t>t</t>
    </r>
    <r>
      <rPr>
        <sz val="10"/>
        <rFont val="Times New Roman"/>
        <family val="1"/>
      </rPr>
      <t>ævneleder/officials</t>
    </r>
  </si>
  <si>
    <t>Dato</t>
  </si>
  <si>
    <t xml:space="preserve">Forårets klubløb </t>
  </si>
  <si>
    <t>Løb</t>
  </si>
  <si>
    <t xml:space="preserve">Stævnedato </t>
  </si>
  <si>
    <t>Hvem</t>
  </si>
  <si>
    <t>Kommentarer</t>
  </si>
  <si>
    <t>Status</t>
  </si>
  <si>
    <t>Præmier</t>
  </si>
  <si>
    <t>Postindsamling</t>
  </si>
  <si>
    <t>Efter løbet</t>
  </si>
  <si>
    <t>Officials</t>
  </si>
  <si>
    <t>Klar - dato</t>
  </si>
  <si>
    <t>Start</t>
  </si>
  <si>
    <t>Slut</t>
  </si>
  <si>
    <t>Dage før løbsdato</t>
  </si>
  <si>
    <t>3 - 4 dage</t>
  </si>
  <si>
    <t xml:space="preserve">Løbsplanlægning - oversigt  </t>
  </si>
  <si>
    <t>Snitsling</t>
  </si>
  <si>
    <t xml:space="preserve">Start- og målbanner </t>
  </si>
  <si>
    <t>Leverandør - lånes hos</t>
  </si>
  <si>
    <t>Kontakt</t>
  </si>
  <si>
    <t>Bestilt</t>
  </si>
  <si>
    <t>Hentes</t>
  </si>
  <si>
    <t>Hvem henter</t>
  </si>
  <si>
    <t>Hjertestarter</t>
  </si>
  <si>
    <t>Startur</t>
  </si>
  <si>
    <t>Vandrepræmie</t>
  </si>
  <si>
    <t>Postudsætning - stativer</t>
  </si>
  <si>
    <t>Postudsætning - kontrolenheder</t>
  </si>
  <si>
    <t>Banekontrol - før</t>
  </si>
  <si>
    <t>Banelægning - manilla</t>
  </si>
  <si>
    <t>Medbringer startliste og kort til opsætning på stævneplads</t>
  </si>
  <si>
    <t>Print af løse postbeskrivelser, postbeskrivelser er også trykt på kort</t>
  </si>
  <si>
    <t>Pakker kort og sorterer med startliste</t>
  </si>
  <si>
    <t>Hvornår</t>
  </si>
  <si>
    <t>Banekontrol - poster i skoven</t>
  </si>
  <si>
    <t>Opgaver</t>
  </si>
  <si>
    <t>Indkøber saft, øl og vand</t>
  </si>
  <si>
    <t>Bane</t>
  </si>
  <si>
    <t>Poster</t>
  </si>
  <si>
    <t>Kort</t>
  </si>
  <si>
    <t>Startliste</t>
  </si>
  <si>
    <t>Instruktion</t>
  </si>
  <si>
    <t>Fortæring</t>
  </si>
  <si>
    <t>Start - fremkald osv.</t>
  </si>
  <si>
    <t>Målet</t>
  </si>
  <si>
    <t>Beregning</t>
  </si>
  <si>
    <t>Beregning - løbere + holdkonkurrence</t>
  </si>
  <si>
    <t>Mål</t>
  </si>
  <si>
    <t>Opgavefordeling</t>
  </si>
  <si>
    <t>Materiel - div.</t>
  </si>
  <si>
    <t>Vandrepræmien</t>
  </si>
  <si>
    <t>Løbspræmier</t>
  </si>
  <si>
    <t>Regnskab</t>
  </si>
  <si>
    <t>Åbne baner</t>
  </si>
  <si>
    <t>Afhenter kort</t>
  </si>
  <si>
    <t>Plastposer</t>
  </si>
  <si>
    <t>Manillamærker</t>
  </si>
  <si>
    <t>Saft</t>
  </si>
  <si>
    <t>Affaldssække</t>
  </si>
  <si>
    <t>Morgenbrød</t>
  </si>
  <si>
    <t>Øl/vand</t>
  </si>
  <si>
    <t>Ok</t>
  </si>
  <si>
    <r>
      <t xml:space="preserve">Bestilling af løbskortfil hos den klub, som har ansvar for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O-kortet for løbsområdet</t>
    </r>
  </si>
  <si>
    <t>INDKØB</t>
  </si>
  <si>
    <t>2-3 måneder før</t>
  </si>
  <si>
    <t>Banelægning og banekontrol – afslutning</t>
  </si>
  <si>
    <r>
      <t xml:space="preserve">Bestemmelse af placering af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stævneplads/parkering/start/mål</t>
    </r>
  </si>
  <si>
    <t xml:space="preserve">Retur til materiellager </t>
  </si>
  <si>
    <t>Indbydelse til hjemmeside / O-service / tilmelding - udkast</t>
  </si>
  <si>
    <t>Send indbydelse til FindVej og Østkredsen, hvis løbet skal være åbent</t>
  </si>
  <si>
    <t>Print af kontrolkort (hvis der anvendes klippetænger)</t>
  </si>
  <si>
    <t>I ugen efter</t>
  </si>
  <si>
    <t>Bestilling af kort / præmier</t>
  </si>
  <si>
    <t>D21</t>
  </si>
  <si>
    <t xml:space="preserve">Bane </t>
  </si>
  <si>
    <t>Antal FSK</t>
  </si>
  <si>
    <t>Est Åbne</t>
  </si>
  <si>
    <t>Øvrige</t>
  </si>
  <si>
    <t>I alt</t>
  </si>
  <si>
    <t>D40</t>
  </si>
  <si>
    <t>Tilmeldte</t>
  </si>
  <si>
    <t>DAMER</t>
  </si>
  <si>
    <t>HERRER</t>
  </si>
  <si>
    <t>D50</t>
  </si>
  <si>
    <t>D70</t>
  </si>
  <si>
    <t>Dlet</t>
  </si>
  <si>
    <t>H21</t>
  </si>
  <si>
    <t>H40</t>
  </si>
  <si>
    <t>H50</t>
  </si>
  <si>
    <t>H60</t>
  </si>
  <si>
    <t>H70</t>
  </si>
  <si>
    <t>H80</t>
  </si>
  <si>
    <t>H B</t>
  </si>
  <si>
    <t>D B</t>
  </si>
  <si>
    <t>H Beg</t>
  </si>
  <si>
    <t>Mønter</t>
  </si>
  <si>
    <t>H17-20</t>
  </si>
  <si>
    <t>Hent/ Aflever materiel - poster/stativer</t>
  </si>
  <si>
    <t>Hent/ Aflever materiel hos Frank tirsdag</t>
  </si>
  <si>
    <t xml:space="preserve">Postudsætningskort </t>
  </si>
  <si>
    <t>Alle tilmeldte</t>
  </si>
  <si>
    <t>KORT i alt</t>
  </si>
  <si>
    <t>Se løbsreglement for uddeling af præmier (farvemarkering kan anvendes til antal pr. klasse / ung )</t>
  </si>
  <si>
    <t>Bestilling af løbsmateriel</t>
  </si>
  <si>
    <t>Antal</t>
  </si>
  <si>
    <t>Skærme</t>
  </si>
  <si>
    <t>Borde</t>
  </si>
  <si>
    <t>Stole</t>
  </si>
  <si>
    <t>Vanddunke - 10 liter / 25 liter</t>
  </si>
  <si>
    <t>Krus</t>
  </si>
  <si>
    <t>Poststativer - Bemærk: stativer pr. sæt</t>
  </si>
  <si>
    <t>Edb incl. strøm og printer</t>
  </si>
  <si>
    <t>Kontrolenheder - SPORTident</t>
  </si>
  <si>
    <t>SPORTIdent brikker til udlån</t>
  </si>
  <si>
    <t>Telte - start/mål/omklædning/andet</t>
  </si>
  <si>
    <t>baner</t>
  </si>
  <si>
    <t xml:space="preserve">Indtast antal løbere </t>
  </si>
  <si>
    <t>HUSK</t>
  </si>
  <si>
    <t>Print kort til brug for postudsætning og indsamling</t>
  </si>
  <si>
    <t>Bestille kort (print evt. vandfast)</t>
  </si>
  <si>
    <t>Udarbejd startliste + offenliggørelse</t>
  </si>
  <si>
    <t>Skriv Instruktion - offentliggørelse</t>
  </si>
  <si>
    <t>Salg af åbne baner - kontant / MobilePay
Registrering af løbere</t>
  </si>
  <si>
    <t>Ca. 3 måneder</t>
  </si>
  <si>
    <t>Stævneleder/banelægger</t>
  </si>
  <si>
    <t>Banelægger/banekontrol</t>
  </si>
  <si>
    <t>Banelægger/officials</t>
  </si>
  <si>
    <t>Bestilling af løbsmateriel - herunder eventuelt computer med installeret SPORTident løbsprogram</t>
  </si>
  <si>
    <r>
      <t>Indtastning /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download af tilmeldte løbere til SPORTident løbsprogram</t>
    </r>
  </si>
  <si>
    <t>Lodtrækning - eventuelt i SPORTident program</t>
  </si>
  <si>
    <t>Dagen før</t>
  </si>
  <si>
    <t>Om formiddagen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</si>
</sst>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0"/>
      <name val="Times New Roman"/>
      <family val="1"/>
    </font>
    <font>
      <strike/>
      <sz val="10"/>
      <name val="Times New Roman"/>
      <family val="1"/>
    </font>
    <font>
      <sz val="11"/>
      <color rgb="FF0061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7" applyNumberFormat="0" applyAlignment="0" applyProtection="0"/>
    <xf numFmtId="0" fontId="16" fillId="8" borderId="0" applyNumberFormat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7" fillId="0" borderId="0" xfId="0" applyFont="1"/>
    <xf numFmtId="0" fontId="1" fillId="3" borderId="0" xfId="0" applyFont="1" applyFill="1"/>
    <xf numFmtId="14" fontId="0" fillId="3" borderId="0" xfId="0" applyNumberForma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2" borderId="3" xfId="1" applyBorder="1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12" fillId="5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/>
    <xf numFmtId="0" fontId="0" fillId="0" borderId="13" xfId="0" applyBorder="1"/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4" fontId="3" fillId="0" borderId="3" xfId="0" applyNumberFormat="1" applyFont="1" applyBorder="1" applyAlignment="1">
      <alignment vertical="top"/>
    </xf>
    <xf numFmtId="1" fontId="3" fillId="0" borderId="3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3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2" borderId="21" xfId="1" applyBorder="1"/>
    <xf numFmtId="0" fontId="0" fillId="0" borderId="22" xfId="0" applyBorder="1"/>
    <xf numFmtId="0" fontId="6" fillId="2" borderId="19" xfId="1" applyBorder="1"/>
    <xf numFmtId="0" fontId="6" fillId="2" borderId="13" xfId="1" applyBorder="1"/>
    <xf numFmtId="0" fontId="0" fillId="0" borderId="23" xfId="0" applyBorder="1"/>
    <xf numFmtId="0" fontId="14" fillId="7" borderId="24" xfId="3" applyBorder="1"/>
    <xf numFmtId="0" fontId="0" fillId="0" borderId="21" xfId="0" applyBorder="1"/>
    <xf numFmtId="0" fontId="13" fillId="6" borderId="21" xfId="2" applyBorder="1"/>
    <xf numFmtId="0" fontId="17" fillId="0" borderId="0" xfId="0" applyFont="1"/>
    <xf numFmtId="0" fontId="11" fillId="4" borderId="5" xfId="0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6" fillId="2" borderId="1" xfId="1" applyBorder="1"/>
    <xf numFmtId="0" fontId="6" fillId="2" borderId="25" xfId="1" applyBorder="1"/>
    <xf numFmtId="0" fontId="16" fillId="8" borderId="0" xfId="4"/>
    <xf numFmtId="0" fontId="8" fillId="0" borderId="0" xfId="0" applyFont="1" applyFill="1" applyBorder="1"/>
    <xf numFmtId="0" fontId="0" fillId="0" borderId="1" xfId="0" applyBorder="1" applyAlignment="1">
      <alignment horizontal="left" vertical="center" wrapText="1"/>
    </xf>
    <xf numFmtId="0" fontId="8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11" fillId="4" borderId="8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5" fillId="3" borderId="0" xfId="0" applyFont="1" applyFill="1"/>
    <xf numFmtId="0" fontId="20" fillId="3" borderId="0" xfId="0" applyFont="1" applyFill="1"/>
    <xf numFmtId="14" fontId="20" fillId="3" borderId="0" xfId="0" applyNumberFormat="1" applyFont="1" applyFill="1" applyAlignment="1"/>
    <xf numFmtId="0" fontId="8" fillId="3" borderId="0" xfId="0" applyFont="1" applyFill="1" applyAlignment="1">
      <alignment vertical="top"/>
    </xf>
    <xf numFmtId="14" fontId="8" fillId="3" borderId="0" xfId="0" applyNumberFormat="1" applyFont="1" applyFill="1" applyAlignment="1">
      <alignment vertical="top"/>
    </xf>
    <xf numFmtId="0" fontId="1" fillId="0" borderId="0" xfId="0" applyFont="1"/>
    <xf numFmtId="0" fontId="21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14" fontId="15" fillId="3" borderId="0" xfId="0" applyNumberFormat="1" applyFont="1" applyFill="1"/>
    <xf numFmtId="0" fontId="11" fillId="4" borderId="6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1" fillId="4" borderId="8" xfId="0" applyFont="1" applyFill="1" applyBorder="1" applyAlignment="1">
      <alignment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vertical="top" wrapText="1"/>
    </xf>
    <xf numFmtId="0" fontId="11" fillId="4" borderId="7" xfId="0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11" fillId="4" borderId="2" xfId="0" applyFont="1" applyFill="1" applyBorder="1" applyAlignment="1">
      <alignment horizontal="left" vertical="top" wrapText="1"/>
    </xf>
  </cellXfs>
  <cellStyles count="5">
    <cellStyle name="20 % - Markeringsfarve1" xfId="4" builtinId="30"/>
    <cellStyle name="God" xfId="1" builtinId="26"/>
    <cellStyle name="Input" xfId="3" builtinId="20"/>
    <cellStyle name="Neutral" xfId="2" builtinId="28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2" sqref="B2"/>
    </sheetView>
  </sheetViews>
  <sheetFormatPr defaultRowHeight="15" x14ac:dyDescent="0.25"/>
  <cols>
    <col min="1" max="1" width="4.5703125" customWidth="1"/>
    <col min="2" max="2" width="32.85546875" customWidth="1"/>
    <col min="3" max="3" width="24" customWidth="1"/>
    <col min="4" max="4" width="20.28515625" bestFit="1" customWidth="1"/>
    <col min="5" max="5" width="10.140625" bestFit="1" customWidth="1"/>
    <col min="6" max="6" width="37.28515625" customWidth="1"/>
    <col min="7" max="9" width="10.28515625" bestFit="1" customWidth="1"/>
  </cols>
  <sheetData>
    <row r="1" spans="1:10" ht="21" x14ac:dyDescent="0.35">
      <c r="A1" s="2" t="s">
        <v>63</v>
      </c>
    </row>
    <row r="2" spans="1:10" ht="14.45" x14ac:dyDescent="0.3">
      <c r="A2" s="8"/>
    </row>
    <row r="3" spans="1:10" ht="14.45" x14ac:dyDescent="0.3">
      <c r="A3" s="8"/>
    </row>
    <row r="4" spans="1:10" ht="18.75" x14ac:dyDescent="0.3">
      <c r="B4" s="7" t="s">
        <v>49</v>
      </c>
      <c r="C4" s="3" t="s">
        <v>48</v>
      </c>
      <c r="D4" s="5"/>
    </row>
    <row r="5" spans="1:10" ht="18.75" x14ac:dyDescent="0.3">
      <c r="B5" s="7" t="s">
        <v>50</v>
      </c>
      <c r="C5" s="4">
        <v>43219</v>
      </c>
      <c r="D5" s="5"/>
    </row>
    <row r="6" spans="1:10" thickBot="1" x14ac:dyDescent="0.35">
      <c r="D6" s="5"/>
    </row>
    <row r="7" spans="1:10" x14ac:dyDescent="0.25">
      <c r="A7" s="84" t="s">
        <v>30</v>
      </c>
      <c r="B7" s="80" t="s">
        <v>0</v>
      </c>
      <c r="C7" s="55" t="s">
        <v>1</v>
      </c>
      <c r="D7" s="82" t="s">
        <v>3</v>
      </c>
      <c r="E7" s="80" t="s">
        <v>51</v>
      </c>
      <c r="F7" s="80" t="s">
        <v>52</v>
      </c>
      <c r="G7" s="80" t="s">
        <v>59</v>
      </c>
      <c r="H7" s="80" t="s">
        <v>60</v>
      </c>
      <c r="I7" s="80" t="s">
        <v>61</v>
      </c>
      <c r="J7" s="78" t="s">
        <v>53</v>
      </c>
    </row>
    <row r="8" spans="1:10" ht="15.75" thickBot="1" x14ac:dyDescent="0.3">
      <c r="A8" s="85"/>
      <c r="B8" s="81"/>
      <c r="C8" s="65" t="s">
        <v>2</v>
      </c>
      <c r="D8" s="83"/>
      <c r="E8" s="81" t="s">
        <v>51</v>
      </c>
      <c r="F8" s="81" t="s">
        <v>52</v>
      </c>
      <c r="G8" s="81" t="s">
        <v>47</v>
      </c>
      <c r="H8" s="81" t="s">
        <v>47</v>
      </c>
      <c r="I8" s="81" t="s">
        <v>58</v>
      </c>
      <c r="J8" s="79" t="s">
        <v>53</v>
      </c>
    </row>
    <row r="9" spans="1:10" s="1" customFormat="1" x14ac:dyDescent="0.25">
      <c r="A9" s="66">
        <v>1</v>
      </c>
      <c r="B9" s="23" t="s">
        <v>4</v>
      </c>
      <c r="C9" s="23" t="s">
        <v>5</v>
      </c>
      <c r="D9" s="23" t="s">
        <v>6</v>
      </c>
      <c r="E9" s="28"/>
      <c r="F9" s="29"/>
      <c r="G9" s="34"/>
      <c r="H9" s="34"/>
      <c r="I9" s="35">
        <f>_xlfn.DAYS($C$5,+H9)</f>
        <v>43219</v>
      </c>
      <c r="J9" s="57"/>
    </row>
    <row r="10" spans="1:10" s="1" customFormat="1" ht="25.5" x14ac:dyDescent="0.25">
      <c r="A10" s="67">
        <v>2</v>
      </c>
      <c r="B10" s="24" t="s">
        <v>31</v>
      </c>
      <c r="C10" s="24" t="s">
        <v>171</v>
      </c>
      <c r="D10" s="24" t="s">
        <v>7</v>
      </c>
      <c r="E10" s="30"/>
      <c r="F10" s="31"/>
      <c r="G10" s="36"/>
      <c r="H10" s="36"/>
      <c r="I10" s="37">
        <f t="shared" ref="I10:I40" si="0">_xlfn.DAYS($C$5,+H10)</f>
        <v>43219</v>
      </c>
      <c r="J10" s="57"/>
    </row>
    <row r="11" spans="1:10" s="1" customFormat="1" ht="25.5" x14ac:dyDescent="0.25">
      <c r="A11" s="66">
        <v>3</v>
      </c>
      <c r="B11" s="24" t="s">
        <v>8</v>
      </c>
      <c r="C11" s="24" t="s">
        <v>9</v>
      </c>
      <c r="D11" s="24" t="s">
        <v>10</v>
      </c>
      <c r="E11" s="30"/>
      <c r="F11" s="31"/>
      <c r="G11" s="26"/>
      <c r="H11" s="26"/>
      <c r="I11" s="37">
        <f t="shared" si="0"/>
        <v>43219</v>
      </c>
      <c r="J11" s="57"/>
    </row>
    <row r="12" spans="1:10" s="1" customFormat="1" ht="38.25" x14ac:dyDescent="0.25">
      <c r="A12" s="67">
        <v>4</v>
      </c>
      <c r="B12" s="24" t="s">
        <v>110</v>
      </c>
      <c r="C12" s="24" t="s">
        <v>9</v>
      </c>
      <c r="D12" s="24" t="s">
        <v>7</v>
      </c>
      <c r="E12" s="30"/>
      <c r="F12" s="31"/>
      <c r="G12" s="36"/>
      <c r="H12" s="36"/>
      <c r="I12" s="37">
        <f t="shared" si="0"/>
        <v>43219</v>
      </c>
      <c r="J12" s="57"/>
    </row>
    <row r="13" spans="1:10" s="1" customFormat="1" ht="25.5" x14ac:dyDescent="0.25">
      <c r="A13" s="66">
        <v>5</v>
      </c>
      <c r="B13" s="24" t="s">
        <v>11</v>
      </c>
      <c r="C13" s="24" t="s">
        <v>9</v>
      </c>
      <c r="D13" s="24" t="s">
        <v>7</v>
      </c>
      <c r="E13" s="30"/>
      <c r="F13" s="31"/>
      <c r="G13" s="36"/>
      <c r="H13" s="36"/>
      <c r="I13" s="37">
        <f t="shared" si="0"/>
        <v>43219</v>
      </c>
      <c r="J13" s="57"/>
    </row>
    <row r="14" spans="1:10" s="1" customFormat="1" ht="25.5" x14ac:dyDescent="0.25">
      <c r="A14" s="67">
        <v>6</v>
      </c>
      <c r="B14" s="24" t="s">
        <v>12</v>
      </c>
      <c r="C14" s="24" t="s">
        <v>112</v>
      </c>
      <c r="D14" s="24" t="s">
        <v>10</v>
      </c>
      <c r="E14" s="30"/>
      <c r="F14" s="30"/>
      <c r="G14" s="36"/>
      <c r="H14" s="36"/>
      <c r="I14" s="37">
        <f t="shared" si="0"/>
        <v>43219</v>
      </c>
      <c r="J14" s="57"/>
    </row>
    <row r="15" spans="1:10" s="1" customFormat="1" ht="25.5" x14ac:dyDescent="0.25">
      <c r="A15" s="66">
        <v>7</v>
      </c>
      <c r="B15" s="24" t="s">
        <v>116</v>
      </c>
      <c r="C15" s="24" t="s">
        <v>112</v>
      </c>
      <c r="D15" s="24" t="s">
        <v>10</v>
      </c>
      <c r="E15" s="30"/>
      <c r="F15" s="30"/>
      <c r="G15" s="36"/>
      <c r="H15" s="36"/>
      <c r="I15" s="37">
        <f t="shared" si="0"/>
        <v>43219</v>
      </c>
      <c r="J15" s="57"/>
    </row>
    <row r="16" spans="1:10" s="1" customFormat="1" x14ac:dyDescent="0.25">
      <c r="A16" s="67">
        <v>8</v>
      </c>
      <c r="B16" s="24" t="s">
        <v>13</v>
      </c>
      <c r="C16" s="24" t="s">
        <v>14</v>
      </c>
      <c r="D16" s="24" t="s">
        <v>7</v>
      </c>
      <c r="E16" s="30"/>
      <c r="F16" s="30"/>
      <c r="G16" s="36"/>
      <c r="H16" s="36"/>
      <c r="I16" s="37">
        <f t="shared" si="0"/>
        <v>43219</v>
      </c>
      <c r="J16" s="57"/>
    </row>
    <row r="17" spans="1:10" s="1" customFormat="1" ht="25.5" x14ac:dyDescent="0.25">
      <c r="A17" s="66">
        <v>9</v>
      </c>
      <c r="B17" s="24" t="s">
        <v>114</v>
      </c>
      <c r="C17" s="24" t="s">
        <v>15</v>
      </c>
      <c r="D17" s="24" t="s">
        <v>172</v>
      </c>
      <c r="E17" s="30"/>
      <c r="F17" s="32"/>
      <c r="G17" s="36"/>
      <c r="H17" s="36"/>
      <c r="I17" s="37">
        <f t="shared" si="0"/>
        <v>43219</v>
      </c>
      <c r="J17" s="57"/>
    </row>
    <row r="18" spans="1:10" s="1" customFormat="1" ht="38.25" x14ac:dyDescent="0.25">
      <c r="A18" s="67">
        <v>10</v>
      </c>
      <c r="B18" s="24" t="s">
        <v>32</v>
      </c>
      <c r="C18" s="24" t="s">
        <v>16</v>
      </c>
      <c r="D18" s="24" t="s">
        <v>10</v>
      </c>
      <c r="E18" s="30"/>
      <c r="F18" s="30"/>
      <c r="G18" s="36"/>
      <c r="H18" s="36"/>
      <c r="I18" s="37">
        <f t="shared" si="0"/>
        <v>43219</v>
      </c>
      <c r="J18" s="57"/>
    </row>
    <row r="19" spans="1:10" s="1" customFormat="1" ht="25.5" x14ac:dyDescent="0.25">
      <c r="A19" s="66">
        <v>11</v>
      </c>
      <c r="B19" s="24" t="s">
        <v>117</v>
      </c>
      <c r="C19" s="24" t="s">
        <v>17</v>
      </c>
      <c r="D19" s="24" t="s">
        <v>10</v>
      </c>
      <c r="E19" s="30"/>
      <c r="F19" s="31"/>
      <c r="G19" s="36"/>
      <c r="H19" s="36"/>
      <c r="I19" s="37">
        <f t="shared" ref="I19" si="1">_xlfn.DAYS($C$5,+H19)</f>
        <v>43219</v>
      </c>
      <c r="J19" s="57"/>
    </row>
    <row r="20" spans="1:10" s="1" customFormat="1" ht="25.5" x14ac:dyDescent="0.25">
      <c r="A20" s="67">
        <v>12</v>
      </c>
      <c r="B20" s="24" t="s">
        <v>113</v>
      </c>
      <c r="C20" s="24" t="s">
        <v>17</v>
      </c>
      <c r="D20" s="24" t="s">
        <v>173</v>
      </c>
      <c r="E20" s="30"/>
      <c r="F20" s="30"/>
      <c r="G20" s="36"/>
      <c r="H20" s="36"/>
      <c r="I20" s="37">
        <f t="shared" si="0"/>
        <v>43219</v>
      </c>
      <c r="J20" s="57"/>
    </row>
    <row r="21" spans="1:10" s="1" customFormat="1" ht="25.5" x14ac:dyDescent="0.25">
      <c r="A21" s="66">
        <v>13</v>
      </c>
      <c r="B21" s="24" t="s">
        <v>33</v>
      </c>
      <c r="C21" s="24" t="s">
        <v>17</v>
      </c>
      <c r="D21" s="24" t="s">
        <v>10</v>
      </c>
      <c r="E21" s="30"/>
      <c r="F21" s="31"/>
      <c r="G21" s="36"/>
      <c r="H21" s="36"/>
      <c r="I21" s="37">
        <f t="shared" si="0"/>
        <v>43219</v>
      </c>
      <c r="J21" s="57"/>
    </row>
    <row r="22" spans="1:10" s="1" customFormat="1" ht="43.9" customHeight="1" x14ac:dyDescent="0.25">
      <c r="A22" s="67">
        <v>14</v>
      </c>
      <c r="B22" s="24" t="s">
        <v>175</v>
      </c>
      <c r="C22" s="24" t="s">
        <v>18</v>
      </c>
      <c r="D22" s="24" t="s">
        <v>34</v>
      </c>
      <c r="E22" s="30"/>
      <c r="F22" s="31"/>
      <c r="G22" s="36"/>
      <c r="H22" s="36"/>
      <c r="I22" s="37">
        <f t="shared" si="0"/>
        <v>43219</v>
      </c>
      <c r="J22" s="57"/>
    </row>
    <row r="23" spans="1:10" s="1" customFormat="1" x14ac:dyDescent="0.25">
      <c r="A23" s="66">
        <v>15</v>
      </c>
      <c r="B23" s="24" t="s">
        <v>19</v>
      </c>
      <c r="C23" s="24" t="s">
        <v>20</v>
      </c>
      <c r="D23" s="24" t="s">
        <v>7</v>
      </c>
      <c r="E23" s="33"/>
      <c r="F23" s="30"/>
      <c r="G23" s="36"/>
      <c r="H23" s="36"/>
      <c r="I23" s="37">
        <f t="shared" si="0"/>
        <v>43219</v>
      </c>
      <c r="J23" s="57"/>
    </row>
    <row r="24" spans="1:10" s="1" customFormat="1" ht="25.5" x14ac:dyDescent="0.25">
      <c r="A24" s="67">
        <v>16</v>
      </c>
      <c r="B24" s="24" t="s">
        <v>176</v>
      </c>
      <c r="C24" s="24" t="s">
        <v>20</v>
      </c>
      <c r="D24" s="24" t="s">
        <v>10</v>
      </c>
      <c r="E24" s="33"/>
      <c r="F24" s="30"/>
      <c r="G24" s="36"/>
      <c r="H24" s="36"/>
      <c r="I24" s="37">
        <f t="shared" si="0"/>
        <v>43219</v>
      </c>
      <c r="J24" s="57"/>
    </row>
    <row r="25" spans="1:10" s="1" customFormat="1" ht="25.5" x14ac:dyDescent="0.25">
      <c r="A25" s="66">
        <v>17</v>
      </c>
      <c r="B25" s="24" t="s">
        <v>177</v>
      </c>
      <c r="C25" s="24" t="s">
        <v>20</v>
      </c>
      <c r="D25" s="24" t="s">
        <v>10</v>
      </c>
      <c r="E25" s="33"/>
      <c r="F25" s="30"/>
      <c r="G25" s="36"/>
      <c r="H25" s="36"/>
      <c r="I25" s="37">
        <f t="shared" si="0"/>
        <v>43219</v>
      </c>
      <c r="J25" s="57"/>
    </row>
    <row r="26" spans="1:10" s="1" customFormat="1" x14ac:dyDescent="0.25">
      <c r="A26" s="67">
        <v>18</v>
      </c>
      <c r="B26" s="24" t="s">
        <v>54</v>
      </c>
      <c r="C26" s="24" t="s">
        <v>20</v>
      </c>
      <c r="D26" s="24" t="s">
        <v>10</v>
      </c>
      <c r="E26" s="33"/>
      <c r="F26" s="31"/>
      <c r="G26" s="36"/>
      <c r="H26" s="36"/>
      <c r="I26" s="37">
        <f>_xlfn.DAYS($C$5,+H26)</f>
        <v>43219</v>
      </c>
      <c r="J26" s="57"/>
    </row>
    <row r="27" spans="1:10" s="1" customFormat="1" x14ac:dyDescent="0.25">
      <c r="A27" s="66">
        <v>19</v>
      </c>
      <c r="B27" s="24" t="s">
        <v>35</v>
      </c>
      <c r="C27" s="24" t="s">
        <v>20</v>
      </c>
      <c r="D27" s="24" t="s">
        <v>7</v>
      </c>
      <c r="E27" s="33"/>
      <c r="F27" s="30"/>
      <c r="G27" s="36"/>
      <c r="H27" s="36"/>
      <c r="I27" s="37">
        <f t="shared" si="0"/>
        <v>43219</v>
      </c>
      <c r="J27" s="57"/>
    </row>
    <row r="28" spans="1:10" s="1" customFormat="1" ht="25.5" x14ac:dyDescent="0.25">
      <c r="A28" s="67">
        <v>20</v>
      </c>
      <c r="B28" s="24" t="s">
        <v>36</v>
      </c>
      <c r="C28" s="24" t="s">
        <v>21</v>
      </c>
      <c r="D28" s="24" t="s">
        <v>172</v>
      </c>
      <c r="E28" s="27"/>
      <c r="F28" s="30"/>
      <c r="G28" s="36"/>
      <c r="H28" s="36"/>
      <c r="I28" s="37">
        <f t="shared" si="0"/>
        <v>43219</v>
      </c>
      <c r="J28" s="57"/>
    </row>
    <row r="29" spans="1:10" s="1" customFormat="1" ht="14.45" customHeight="1" x14ac:dyDescent="0.25">
      <c r="A29" s="66">
        <v>21</v>
      </c>
      <c r="B29" s="24" t="s">
        <v>37</v>
      </c>
      <c r="C29" s="25" t="s">
        <v>22</v>
      </c>
      <c r="D29" s="24" t="s">
        <v>7</v>
      </c>
      <c r="E29" s="33"/>
      <c r="F29" s="30"/>
      <c r="G29" s="36"/>
      <c r="H29" s="36"/>
      <c r="I29" s="37">
        <f t="shared" si="0"/>
        <v>43219</v>
      </c>
      <c r="J29" s="57"/>
    </row>
    <row r="30" spans="1:10" s="1" customFormat="1" ht="25.5" x14ac:dyDescent="0.25">
      <c r="A30" s="67">
        <v>22</v>
      </c>
      <c r="B30" s="24" t="s">
        <v>118</v>
      </c>
      <c r="C30" s="24" t="s">
        <v>62</v>
      </c>
      <c r="D30" s="24"/>
      <c r="E30" s="33"/>
      <c r="F30" s="30"/>
      <c r="G30" s="26"/>
      <c r="H30" s="26"/>
      <c r="I30" s="37">
        <f t="shared" si="0"/>
        <v>43219</v>
      </c>
      <c r="J30" s="57"/>
    </row>
    <row r="31" spans="1:10" s="1" customFormat="1" ht="25.5" x14ac:dyDescent="0.25">
      <c r="A31" s="66">
        <v>23</v>
      </c>
      <c r="B31" s="24" t="s">
        <v>38</v>
      </c>
      <c r="C31" s="24" t="s">
        <v>62</v>
      </c>
      <c r="D31" s="24"/>
      <c r="E31" s="33"/>
      <c r="F31" s="30"/>
      <c r="G31" s="36"/>
      <c r="H31" s="36"/>
      <c r="I31" s="37">
        <f t="shared" si="0"/>
        <v>43219</v>
      </c>
      <c r="J31" s="57"/>
    </row>
    <row r="32" spans="1:10" s="1" customFormat="1" x14ac:dyDescent="0.25">
      <c r="A32" s="67">
        <v>24</v>
      </c>
      <c r="B32" s="24" t="s">
        <v>39</v>
      </c>
      <c r="C32" s="24" t="s">
        <v>23</v>
      </c>
      <c r="D32" s="24" t="s">
        <v>24</v>
      </c>
      <c r="E32" s="33"/>
      <c r="F32" s="30"/>
      <c r="G32" s="26"/>
      <c r="H32" s="26"/>
      <c r="I32" s="37">
        <f t="shared" si="0"/>
        <v>43219</v>
      </c>
      <c r="J32" s="57"/>
    </row>
    <row r="33" spans="1:10" s="1" customFormat="1" x14ac:dyDescent="0.25">
      <c r="A33" s="66">
        <v>25</v>
      </c>
      <c r="B33" s="24" t="s">
        <v>40</v>
      </c>
      <c r="C33" s="24" t="s">
        <v>178</v>
      </c>
      <c r="D33" s="24" t="s">
        <v>7</v>
      </c>
      <c r="E33" s="33"/>
      <c r="F33" s="30"/>
      <c r="G33" s="26"/>
      <c r="H33" s="26"/>
      <c r="I33" s="37">
        <f t="shared" si="0"/>
        <v>43219</v>
      </c>
      <c r="J33" s="57"/>
    </row>
    <row r="34" spans="1:10" s="1" customFormat="1" x14ac:dyDescent="0.25">
      <c r="A34" s="67">
        <v>26</v>
      </c>
      <c r="B34" s="24" t="s">
        <v>41</v>
      </c>
      <c r="C34" s="24" t="s">
        <v>179</v>
      </c>
      <c r="D34" s="24" t="s">
        <v>7</v>
      </c>
      <c r="E34" s="33"/>
      <c r="F34" s="30"/>
      <c r="G34" s="36"/>
      <c r="H34" s="36"/>
      <c r="I34" s="37">
        <f t="shared" si="0"/>
        <v>43219</v>
      </c>
      <c r="J34" s="57"/>
    </row>
    <row r="35" spans="1:10" s="1" customFormat="1" ht="51" x14ac:dyDescent="0.25">
      <c r="A35" s="66">
        <v>27</v>
      </c>
      <c r="B35" s="24" t="s">
        <v>42</v>
      </c>
      <c r="C35" s="24" t="s">
        <v>25</v>
      </c>
      <c r="D35" s="24" t="s">
        <v>46</v>
      </c>
      <c r="E35" s="27"/>
      <c r="F35" s="30"/>
      <c r="G35" s="36"/>
      <c r="H35" s="36"/>
      <c r="I35" s="37">
        <f t="shared" si="0"/>
        <v>43219</v>
      </c>
      <c r="J35" s="57"/>
    </row>
    <row r="36" spans="1:10" s="1" customFormat="1" x14ac:dyDescent="0.25">
      <c r="A36" s="67">
        <v>28</v>
      </c>
      <c r="B36" s="24" t="s">
        <v>26</v>
      </c>
      <c r="C36" s="24" t="s">
        <v>27</v>
      </c>
      <c r="D36" s="24" t="s">
        <v>174</v>
      </c>
      <c r="E36" s="33"/>
      <c r="F36" s="30"/>
      <c r="G36" s="36"/>
      <c r="H36" s="36"/>
      <c r="I36" s="37">
        <f t="shared" si="0"/>
        <v>43219</v>
      </c>
      <c r="J36" s="57"/>
    </row>
    <row r="37" spans="1:10" s="1" customFormat="1" x14ac:dyDescent="0.25">
      <c r="A37" s="66">
        <v>29</v>
      </c>
      <c r="B37" s="24" t="s">
        <v>55</v>
      </c>
      <c r="C37" s="24" t="s">
        <v>56</v>
      </c>
      <c r="D37" s="24" t="s">
        <v>57</v>
      </c>
      <c r="E37" s="27"/>
      <c r="F37" s="30"/>
      <c r="G37" s="36"/>
      <c r="H37" s="36"/>
      <c r="I37" s="37">
        <f t="shared" si="0"/>
        <v>43219</v>
      </c>
      <c r="J37" s="57"/>
    </row>
    <row r="38" spans="1:10" s="1" customFormat="1" x14ac:dyDescent="0.25">
      <c r="A38" s="67">
        <v>30</v>
      </c>
      <c r="B38" s="24" t="s">
        <v>43</v>
      </c>
      <c r="C38" s="24" t="s">
        <v>28</v>
      </c>
      <c r="D38" s="24" t="s">
        <v>24</v>
      </c>
      <c r="E38" s="33"/>
      <c r="F38" s="30"/>
      <c r="G38" s="36"/>
      <c r="H38" s="26"/>
      <c r="I38" s="37">
        <f t="shared" si="0"/>
        <v>43219</v>
      </c>
      <c r="J38" s="57"/>
    </row>
    <row r="39" spans="1:10" s="1" customFormat="1" ht="25.5" x14ac:dyDescent="0.25">
      <c r="A39" s="66">
        <v>31</v>
      </c>
      <c r="B39" s="24" t="s">
        <v>44</v>
      </c>
      <c r="C39" s="24" t="s">
        <v>119</v>
      </c>
      <c r="D39" s="24" t="s">
        <v>10</v>
      </c>
      <c r="E39" s="27"/>
      <c r="F39" s="30"/>
      <c r="G39" s="36"/>
      <c r="H39" s="26"/>
      <c r="I39" s="37">
        <f t="shared" si="0"/>
        <v>43219</v>
      </c>
      <c r="J39" s="57"/>
    </row>
    <row r="40" spans="1:10" s="1" customFormat="1" ht="38.25" x14ac:dyDescent="0.25">
      <c r="A40" s="67">
        <v>32</v>
      </c>
      <c r="B40" s="24" t="s">
        <v>45</v>
      </c>
      <c r="C40" s="24" t="s">
        <v>29</v>
      </c>
      <c r="D40" s="24" t="s">
        <v>10</v>
      </c>
      <c r="E40" s="33"/>
      <c r="F40" s="30"/>
      <c r="G40" s="26"/>
      <c r="H40" s="26"/>
      <c r="I40" s="37">
        <f t="shared" si="0"/>
        <v>43219</v>
      </c>
      <c r="J40" s="57"/>
    </row>
    <row r="44" spans="1:10" x14ac:dyDescent="0.25">
      <c r="J44" s="57"/>
    </row>
  </sheetData>
  <autoFilter ref="B8:J40"/>
  <mergeCells count="9">
    <mergeCell ref="J7:J8"/>
    <mergeCell ref="H7:H8"/>
    <mergeCell ref="B7:B8"/>
    <mergeCell ref="D7:D8"/>
    <mergeCell ref="A7:A8"/>
    <mergeCell ref="E7:E8"/>
    <mergeCell ref="F7:F8"/>
    <mergeCell ref="G7:G8"/>
    <mergeCell ref="I7:I8"/>
  </mergeCells>
  <conditionalFormatting sqref="J9">
    <cfRule type="cellIs" dxfId="11" priority="7" operator="equal">
      <formula>1</formula>
    </cfRule>
    <cfRule type="cellIs" dxfId="10" priority="8" operator="equal">
      <formula>2</formula>
    </cfRule>
    <cfRule type="cellIs" dxfId="9" priority="9" operator="equal">
      <formula>3</formula>
    </cfRule>
  </conditionalFormatting>
  <conditionalFormatting sqref="J10:J40">
    <cfRule type="cellIs" dxfId="8" priority="4" operator="equal">
      <formula>1</formula>
    </cfRule>
    <cfRule type="cellIs" dxfId="7" priority="5" operator="equal">
      <formula>2</formula>
    </cfRule>
    <cfRule type="cellIs" dxfId="6" priority="6" operator="equal">
      <formula>3</formula>
    </cfRule>
  </conditionalFormatting>
  <conditionalFormatting sqref="J44">
    <cfRule type="cellIs" dxfId="5" priority="1" operator="equal">
      <formula>1</formula>
    </cfRule>
    <cfRule type="cellIs" dxfId="4" priority="2" operator="equal">
      <formula>2</formula>
    </cfRule>
    <cfRule type="cellIs" dxfId="3" priority="3" operator="equal">
      <formula>3</formula>
    </cfRule>
  </conditionalFormatting>
  <pageMargins left="0.7" right="0.7" top="0.75" bottom="0.75" header="0.3" footer="0.3"/>
  <pageSetup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3" sqref="D3"/>
    </sheetView>
  </sheetViews>
  <sheetFormatPr defaultRowHeight="15" x14ac:dyDescent="0.25"/>
  <cols>
    <col min="1" max="1" width="11" customWidth="1"/>
    <col min="6" max="6" width="3.7109375" customWidth="1"/>
    <col min="11" max="11" width="4.28515625" customWidth="1"/>
  </cols>
  <sheetData>
    <row r="1" spans="1:13" ht="18.75" x14ac:dyDescent="0.3">
      <c r="A1" s="73" t="s">
        <v>120</v>
      </c>
    </row>
    <row r="2" spans="1:13" x14ac:dyDescent="0.25">
      <c r="A2" t="s">
        <v>150</v>
      </c>
      <c r="L2" t="s">
        <v>164</v>
      </c>
    </row>
    <row r="3" spans="1:13" ht="14.45" x14ac:dyDescent="0.3">
      <c r="A3" s="71" t="str">
        <f>+Løbsplanlægning!$C$4</f>
        <v xml:space="preserve">Forårets klubløb </v>
      </c>
    </row>
    <row r="4" spans="1:13" ht="14.45" x14ac:dyDescent="0.3">
      <c r="A4" s="72">
        <f>+Løbsplanlægning!$C$5</f>
        <v>43219</v>
      </c>
    </row>
    <row r="5" spans="1:13" x14ac:dyDescent="0.25">
      <c r="C5" t="s">
        <v>129</v>
      </c>
      <c r="H5" t="s">
        <v>130</v>
      </c>
      <c r="L5" t="s">
        <v>124</v>
      </c>
      <c r="M5" t="s">
        <v>149</v>
      </c>
    </row>
    <row r="6" spans="1:13" x14ac:dyDescent="0.25">
      <c r="B6" t="s">
        <v>122</v>
      </c>
      <c r="C6" s="59" t="s">
        <v>123</v>
      </c>
      <c r="D6" s="59" t="s">
        <v>125</v>
      </c>
      <c r="E6" t="s">
        <v>128</v>
      </c>
      <c r="H6" s="59" t="s">
        <v>123</v>
      </c>
      <c r="I6" s="59" t="s">
        <v>125</v>
      </c>
      <c r="J6" t="s">
        <v>128</v>
      </c>
      <c r="L6" s="59" t="s">
        <v>163</v>
      </c>
      <c r="M6" t="s">
        <v>126</v>
      </c>
    </row>
    <row r="7" spans="1:13" ht="14.45" x14ac:dyDescent="0.3">
      <c r="B7" s="40"/>
      <c r="C7" s="50"/>
      <c r="D7" s="10"/>
      <c r="E7" s="10"/>
      <c r="G7" t="s">
        <v>144</v>
      </c>
      <c r="H7" s="51"/>
      <c r="I7" s="43"/>
      <c r="J7" s="40">
        <f>SUM(H7:I7)</f>
        <v>0</v>
      </c>
      <c r="M7" s="40"/>
    </row>
    <row r="8" spans="1:13" ht="14.45" x14ac:dyDescent="0.3">
      <c r="A8" t="s">
        <v>121</v>
      </c>
      <c r="B8" s="42">
        <v>1</v>
      </c>
      <c r="C8" s="58"/>
      <c r="D8" s="43"/>
      <c r="E8" s="40">
        <f>SUM(C8:D8)</f>
        <v>0</v>
      </c>
      <c r="G8" t="s">
        <v>134</v>
      </c>
      <c r="H8" s="52"/>
      <c r="I8" s="47"/>
      <c r="J8" s="42">
        <f>SUM(H8:I8)</f>
        <v>0</v>
      </c>
      <c r="M8" s="42"/>
    </row>
    <row r="9" spans="1:13" ht="14.45" x14ac:dyDescent="0.3">
      <c r="B9" s="41">
        <v>1</v>
      </c>
      <c r="C9" s="38"/>
      <c r="D9" s="45"/>
      <c r="E9" s="41"/>
      <c r="F9" s="38"/>
      <c r="G9" s="38" t="s">
        <v>135</v>
      </c>
      <c r="H9" s="48"/>
      <c r="I9" s="45"/>
      <c r="J9" s="41">
        <f>SUM(H9:I9)</f>
        <v>0</v>
      </c>
      <c r="K9" s="38"/>
      <c r="L9" s="38"/>
      <c r="M9" s="41">
        <f>+E9+E8+J9+J8+L9+E7+J7</f>
        <v>0</v>
      </c>
    </row>
    <row r="10" spans="1:13" ht="14.45" x14ac:dyDescent="0.3">
      <c r="A10" t="s">
        <v>127</v>
      </c>
      <c r="B10" s="42">
        <v>2</v>
      </c>
      <c r="C10" s="46"/>
      <c r="D10" s="47"/>
      <c r="E10" s="42">
        <f t="shared" ref="E10:E15" si="0">SUM(C10:D10)</f>
        <v>0</v>
      </c>
      <c r="G10" t="s">
        <v>136</v>
      </c>
      <c r="H10" s="46"/>
      <c r="I10" s="47"/>
      <c r="J10" s="42">
        <f t="shared" ref="J10:J14" si="1">SUM(H10:I10)</f>
        <v>0</v>
      </c>
      <c r="M10" s="42"/>
    </row>
    <row r="11" spans="1:13" ht="14.45" x14ac:dyDescent="0.3">
      <c r="A11" t="s">
        <v>131</v>
      </c>
      <c r="B11" s="41">
        <v>2</v>
      </c>
      <c r="C11" s="48"/>
      <c r="D11" s="45"/>
      <c r="E11" s="41">
        <f t="shared" si="0"/>
        <v>0</v>
      </c>
      <c r="F11" s="38"/>
      <c r="G11" s="38" t="s">
        <v>137</v>
      </c>
      <c r="H11" s="48"/>
      <c r="I11" s="45"/>
      <c r="J11" s="41">
        <f t="shared" si="1"/>
        <v>0</v>
      </c>
      <c r="K11" s="38"/>
      <c r="L11" s="38"/>
      <c r="M11" s="41">
        <f>+E11+E10+J11+J10+L11</f>
        <v>0</v>
      </c>
    </row>
    <row r="12" spans="1:13" ht="14.45" x14ac:dyDescent="0.3">
      <c r="A12" t="s">
        <v>132</v>
      </c>
      <c r="B12" s="42">
        <v>3</v>
      </c>
      <c r="C12" s="46"/>
      <c r="D12" s="47"/>
      <c r="E12" s="42">
        <f t="shared" si="0"/>
        <v>0</v>
      </c>
      <c r="G12" t="s">
        <v>138</v>
      </c>
      <c r="H12" s="53"/>
      <c r="I12" s="47"/>
      <c r="J12" s="42">
        <f t="shared" si="1"/>
        <v>0</v>
      </c>
      <c r="M12" s="42"/>
    </row>
    <row r="13" spans="1:13" ht="14.45" x14ac:dyDescent="0.3">
      <c r="B13" s="41">
        <v>3</v>
      </c>
      <c r="C13" s="44"/>
      <c r="D13" s="45"/>
      <c r="E13" s="41"/>
      <c r="F13" s="38"/>
      <c r="G13" s="38" t="s">
        <v>139</v>
      </c>
      <c r="H13" s="48"/>
      <c r="I13" s="45"/>
      <c r="J13" s="41">
        <f t="shared" si="1"/>
        <v>0</v>
      </c>
      <c r="K13" s="38"/>
      <c r="L13" s="38"/>
      <c r="M13" s="41">
        <f>+E13+E12+J13+J12+L13</f>
        <v>0</v>
      </c>
    </row>
    <row r="14" spans="1:13" ht="14.45" x14ac:dyDescent="0.3">
      <c r="A14" t="s">
        <v>141</v>
      </c>
      <c r="B14" s="10">
        <v>4</v>
      </c>
      <c r="C14" s="49"/>
      <c r="D14" s="50"/>
      <c r="E14" s="10">
        <f t="shared" si="0"/>
        <v>0</v>
      </c>
      <c r="F14" s="39"/>
      <c r="G14" s="39" t="s">
        <v>140</v>
      </c>
      <c r="H14" s="22"/>
      <c r="I14" s="50"/>
      <c r="J14" s="10">
        <f t="shared" si="1"/>
        <v>0</v>
      </c>
      <c r="K14" s="39"/>
      <c r="L14" s="38"/>
      <c r="M14" s="41">
        <f>+E14+J14+L14</f>
        <v>0</v>
      </c>
    </row>
    <row r="15" spans="1:13" ht="14.45" x14ac:dyDescent="0.3">
      <c r="A15" t="s">
        <v>133</v>
      </c>
      <c r="B15" s="10">
        <v>5</v>
      </c>
      <c r="C15" s="49"/>
      <c r="D15" s="50"/>
      <c r="E15" s="10">
        <f t="shared" si="0"/>
        <v>0</v>
      </c>
      <c r="F15" s="39"/>
      <c r="G15" s="39"/>
      <c r="H15" s="22"/>
      <c r="I15" s="50"/>
      <c r="J15" s="10"/>
      <c r="K15" s="39"/>
      <c r="L15" s="39"/>
      <c r="M15" s="41">
        <f>+E15+J15+L15</f>
        <v>0</v>
      </c>
    </row>
    <row r="16" spans="1:13" ht="14.45" x14ac:dyDescent="0.3">
      <c r="B16" s="10">
        <v>6</v>
      </c>
      <c r="C16" s="22"/>
      <c r="D16" s="50"/>
      <c r="E16" s="10"/>
      <c r="F16" s="39"/>
      <c r="G16" s="39" t="s">
        <v>142</v>
      </c>
      <c r="H16" s="22"/>
      <c r="I16" s="50"/>
      <c r="J16" s="10">
        <f>SUM(H16:I16)</f>
        <v>0</v>
      </c>
      <c r="K16" s="39"/>
      <c r="L16" s="38"/>
      <c r="M16" s="41">
        <f>+E16+J16+L16</f>
        <v>0</v>
      </c>
    </row>
    <row r="18" spans="3:13" ht="14.45" x14ac:dyDescent="0.3">
      <c r="C18">
        <f>SUM(C8:C15)</f>
        <v>0</v>
      </c>
      <c r="D18">
        <f>SUM(D8:D15)</f>
        <v>0</v>
      </c>
      <c r="E18">
        <f>SUM(E8:E15)</f>
        <v>0</v>
      </c>
      <c r="H18">
        <f>SUM(H7:H16)</f>
        <v>0</v>
      </c>
      <c r="I18">
        <f>SUM(I7:I16)</f>
        <v>0</v>
      </c>
      <c r="J18">
        <f>SUM(J7:J16)</f>
        <v>0</v>
      </c>
      <c r="L18">
        <f>SUM(L8:L16)</f>
        <v>0</v>
      </c>
      <c r="M18">
        <f>SUM(M8:M16)</f>
        <v>0</v>
      </c>
    </row>
    <row r="19" spans="3:13" ht="14.45" x14ac:dyDescent="0.3">
      <c r="H19" t="s">
        <v>148</v>
      </c>
      <c r="J19">
        <f>+J18+E18</f>
        <v>0</v>
      </c>
    </row>
  </sheetData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workbookViewId="0">
      <selection activeCell="B1" sqref="B1"/>
    </sheetView>
  </sheetViews>
  <sheetFormatPr defaultRowHeight="15" x14ac:dyDescent="0.25"/>
  <cols>
    <col min="1" max="1" width="35.85546875" customWidth="1"/>
    <col min="2" max="2" width="10.140625" customWidth="1"/>
    <col min="3" max="3" width="28" customWidth="1"/>
    <col min="4" max="4" width="15.7109375" customWidth="1"/>
    <col min="6" max="6" width="44.140625" customWidth="1"/>
    <col min="7" max="8" width="10.28515625" bestFit="1" customWidth="1"/>
  </cols>
  <sheetData>
    <row r="1" spans="1:10" ht="21" x14ac:dyDescent="0.35">
      <c r="A1" s="54" t="s">
        <v>151</v>
      </c>
      <c r="B1" s="54"/>
    </row>
    <row r="3" spans="1:10" s="76" customFormat="1" ht="15.75" x14ac:dyDescent="0.25">
      <c r="A3" s="74" t="s">
        <v>49</v>
      </c>
      <c r="B3" s="74"/>
      <c r="C3" s="68" t="str">
        <f>+Løbsplanlægning!$C$4</f>
        <v xml:space="preserve">Forårets klubløb </v>
      </c>
      <c r="D3" s="75"/>
    </row>
    <row r="4" spans="1:10" s="76" customFormat="1" ht="15.75" x14ac:dyDescent="0.25">
      <c r="A4" s="74" t="s">
        <v>50</v>
      </c>
      <c r="B4" s="74"/>
      <c r="C4" s="77">
        <f>+Løbsplanlægning!$C$5</f>
        <v>43219</v>
      </c>
      <c r="D4" s="75"/>
    </row>
    <row r="5" spans="1:10" thickBot="1" x14ac:dyDescent="0.35">
      <c r="D5" s="5"/>
    </row>
    <row r="6" spans="1:10" x14ac:dyDescent="0.25">
      <c r="A6" s="80" t="s">
        <v>0</v>
      </c>
      <c r="B6" s="55" t="s">
        <v>152</v>
      </c>
      <c r="C6" s="55" t="s">
        <v>66</v>
      </c>
      <c r="D6" s="82" t="s">
        <v>67</v>
      </c>
      <c r="E6" s="80" t="s">
        <v>3</v>
      </c>
      <c r="F6" s="80" t="s">
        <v>52</v>
      </c>
      <c r="G6" s="80" t="s">
        <v>68</v>
      </c>
      <c r="H6" s="80" t="s">
        <v>69</v>
      </c>
      <c r="I6" s="80" t="s">
        <v>70</v>
      </c>
      <c r="J6" s="78" t="s">
        <v>53</v>
      </c>
    </row>
    <row r="7" spans="1:10" x14ac:dyDescent="0.25">
      <c r="A7" s="86"/>
      <c r="B7" s="56"/>
      <c r="C7" s="56"/>
      <c r="D7" s="87"/>
      <c r="E7" s="86" t="s">
        <v>51</v>
      </c>
      <c r="F7" s="86" t="s">
        <v>52</v>
      </c>
      <c r="G7" s="86" t="s">
        <v>47</v>
      </c>
      <c r="H7" s="86" t="s">
        <v>47</v>
      </c>
      <c r="I7" s="86" t="s">
        <v>58</v>
      </c>
      <c r="J7" s="79" t="s">
        <v>53</v>
      </c>
    </row>
    <row r="8" spans="1:10" x14ac:dyDescent="0.25">
      <c r="A8" s="17" t="s">
        <v>153</v>
      </c>
      <c r="B8" s="17"/>
      <c r="C8" s="18"/>
      <c r="D8" s="18"/>
      <c r="E8" s="18"/>
      <c r="F8" s="18"/>
      <c r="G8" s="20"/>
      <c r="H8" s="20"/>
      <c r="I8" s="18"/>
      <c r="J8" s="57"/>
    </row>
    <row r="9" spans="1:10" x14ac:dyDescent="0.25">
      <c r="A9" s="17" t="s">
        <v>162</v>
      </c>
      <c r="B9" s="17"/>
      <c r="C9" s="18"/>
      <c r="D9" s="18"/>
      <c r="E9" s="18"/>
      <c r="F9" s="18"/>
      <c r="G9" s="20"/>
      <c r="H9" s="20"/>
      <c r="I9" s="18"/>
      <c r="J9" s="9"/>
    </row>
    <row r="10" spans="1:10" ht="14.45" x14ac:dyDescent="0.3">
      <c r="A10" s="17" t="s">
        <v>154</v>
      </c>
      <c r="B10" s="17"/>
      <c r="C10" s="18"/>
      <c r="D10" s="18"/>
      <c r="E10" s="18"/>
      <c r="F10" s="18"/>
      <c r="G10" s="20"/>
      <c r="H10" s="20"/>
      <c r="I10" s="18"/>
      <c r="J10" s="9"/>
    </row>
    <row r="11" spans="1:10" ht="14.45" x14ac:dyDescent="0.3">
      <c r="A11" s="17" t="s">
        <v>155</v>
      </c>
      <c r="B11" s="17"/>
      <c r="C11" s="18"/>
      <c r="D11" s="18"/>
      <c r="E11" s="18"/>
      <c r="F11" s="18"/>
      <c r="G11" s="20"/>
      <c r="H11" s="20"/>
      <c r="I11" s="18"/>
      <c r="J11" s="9"/>
    </row>
    <row r="12" spans="1:10" ht="14.45" x14ac:dyDescent="0.3">
      <c r="A12" s="17" t="s">
        <v>64</v>
      </c>
      <c r="B12" s="17"/>
      <c r="C12" s="18"/>
      <c r="D12" s="18"/>
      <c r="E12" s="18"/>
      <c r="F12" s="18"/>
      <c r="G12" s="20"/>
      <c r="H12" s="20"/>
      <c r="I12" s="18"/>
      <c r="J12" s="9"/>
    </row>
    <row r="13" spans="1:10" x14ac:dyDescent="0.25">
      <c r="A13" s="17" t="s">
        <v>106</v>
      </c>
      <c r="B13" s="17"/>
      <c r="C13" s="18"/>
      <c r="D13" s="18"/>
      <c r="E13" s="18"/>
      <c r="F13" s="18"/>
      <c r="G13" s="20"/>
      <c r="H13" s="20"/>
      <c r="I13" s="18"/>
      <c r="J13" s="9"/>
    </row>
    <row r="14" spans="1:10" ht="14.45" x14ac:dyDescent="0.3">
      <c r="A14" s="17" t="s">
        <v>156</v>
      </c>
      <c r="B14" s="17"/>
      <c r="C14" s="18"/>
      <c r="D14" s="18"/>
      <c r="E14" s="18"/>
      <c r="F14" s="18"/>
      <c r="G14" s="20"/>
      <c r="H14" s="20"/>
      <c r="I14" s="18"/>
      <c r="J14" s="9"/>
    </row>
    <row r="15" spans="1:10" ht="14.45" x14ac:dyDescent="0.3">
      <c r="A15" s="17" t="s">
        <v>157</v>
      </c>
      <c r="B15" s="17"/>
      <c r="C15" s="18"/>
      <c r="D15" s="18"/>
      <c r="E15" s="18"/>
      <c r="F15" s="18"/>
      <c r="G15" s="20"/>
      <c r="H15" s="20"/>
      <c r="I15" s="18"/>
      <c r="J15" s="9"/>
    </row>
    <row r="16" spans="1:10" x14ac:dyDescent="0.25">
      <c r="A16" s="17" t="s">
        <v>65</v>
      </c>
      <c r="B16" s="17"/>
      <c r="C16" s="18"/>
      <c r="D16" s="18"/>
      <c r="E16" s="18"/>
      <c r="F16" s="18"/>
      <c r="G16" s="20"/>
      <c r="H16" s="18"/>
      <c r="I16" s="18"/>
      <c r="J16" s="9"/>
    </row>
    <row r="17" spans="1:10" x14ac:dyDescent="0.25">
      <c r="A17" s="17" t="s">
        <v>158</v>
      </c>
      <c r="B17" s="17"/>
      <c r="C17" s="18"/>
      <c r="D17" s="18"/>
      <c r="E17" s="18"/>
      <c r="F17" s="18"/>
      <c r="G17" s="20"/>
      <c r="H17" s="20"/>
      <c r="I17" s="18"/>
      <c r="J17" s="9"/>
    </row>
    <row r="18" spans="1:10" ht="14.45" x14ac:dyDescent="0.3">
      <c r="A18" s="17" t="s">
        <v>160</v>
      </c>
      <c r="B18" s="17"/>
      <c r="C18" s="18"/>
      <c r="D18" s="18"/>
      <c r="E18" s="18"/>
      <c r="F18" s="18"/>
      <c r="G18" s="18"/>
      <c r="H18" s="20"/>
      <c r="I18" s="18"/>
      <c r="J18" s="9"/>
    </row>
    <row r="19" spans="1:10" ht="14.45" x14ac:dyDescent="0.3">
      <c r="A19" s="17" t="s">
        <v>103</v>
      </c>
      <c r="B19" s="17"/>
      <c r="C19" s="18"/>
      <c r="D19" s="18"/>
      <c r="E19" s="18"/>
      <c r="F19" s="18"/>
      <c r="G19" s="18"/>
      <c r="H19" s="20"/>
      <c r="I19" s="18"/>
      <c r="J19" s="9"/>
    </row>
    <row r="20" spans="1:10" x14ac:dyDescent="0.25">
      <c r="A20" s="17" t="s">
        <v>104</v>
      </c>
      <c r="B20" s="17"/>
      <c r="C20" s="18"/>
      <c r="D20" s="18"/>
      <c r="E20" s="18"/>
      <c r="F20" s="19"/>
      <c r="G20" s="18"/>
      <c r="H20" s="20"/>
      <c r="I20" s="18"/>
      <c r="J20" s="9"/>
    </row>
    <row r="21" spans="1:10" x14ac:dyDescent="0.25">
      <c r="A21" s="17" t="s">
        <v>159</v>
      </c>
      <c r="B21" s="17"/>
      <c r="C21" s="18"/>
      <c r="D21" s="18"/>
      <c r="E21" s="18"/>
      <c r="F21" s="19"/>
      <c r="G21" s="18"/>
      <c r="H21" s="20"/>
      <c r="I21" s="18"/>
      <c r="J21" s="9"/>
    </row>
    <row r="22" spans="1:10" ht="14.45" x14ac:dyDescent="0.3">
      <c r="A22" s="17" t="s">
        <v>71</v>
      </c>
      <c r="B22" s="17"/>
      <c r="C22" s="18"/>
      <c r="D22" s="18"/>
      <c r="E22" s="18"/>
      <c r="F22" s="18"/>
      <c r="G22" s="18"/>
      <c r="H22" s="18"/>
      <c r="I22" s="18"/>
      <c r="J22" s="9"/>
    </row>
    <row r="23" spans="1:10" ht="14.45" x14ac:dyDescent="0.3">
      <c r="A23" s="17" t="s">
        <v>72</v>
      </c>
      <c r="B23" s="17"/>
      <c r="C23" s="18"/>
      <c r="D23" s="18"/>
      <c r="E23" s="18"/>
      <c r="F23" s="18"/>
      <c r="G23" s="18"/>
      <c r="H23" s="18"/>
      <c r="I23" s="18"/>
      <c r="J23" s="9"/>
    </row>
    <row r="24" spans="1:10" x14ac:dyDescent="0.25">
      <c r="A24" s="17" t="s">
        <v>161</v>
      </c>
      <c r="B24" s="17"/>
      <c r="C24" s="18"/>
      <c r="D24" s="18"/>
      <c r="E24" s="18"/>
      <c r="F24" s="18"/>
      <c r="G24" s="18"/>
      <c r="H24" s="18"/>
      <c r="I24" s="18"/>
      <c r="J24" s="9"/>
    </row>
    <row r="25" spans="1:10" ht="14.45" x14ac:dyDescent="0.3">
      <c r="A25" s="17"/>
      <c r="B25" s="17"/>
      <c r="C25" s="18"/>
      <c r="D25" s="18"/>
      <c r="E25" s="18"/>
      <c r="F25" s="18"/>
      <c r="G25" s="18"/>
      <c r="H25" s="18"/>
      <c r="I25" s="18"/>
      <c r="J25" s="9"/>
    </row>
    <row r="26" spans="1:10" ht="14.45" x14ac:dyDescent="0.3">
      <c r="A26" s="18"/>
      <c r="B26" s="18"/>
      <c r="C26" s="18"/>
      <c r="D26" s="18"/>
      <c r="E26" s="18"/>
      <c r="F26" s="18"/>
      <c r="G26" s="18"/>
      <c r="H26" s="18"/>
      <c r="I26" s="18"/>
      <c r="J26" s="9"/>
    </row>
    <row r="27" spans="1:10" x14ac:dyDescent="0.25">
      <c r="A27" s="17" t="s">
        <v>73</v>
      </c>
      <c r="B27" s="17"/>
      <c r="C27" s="18"/>
      <c r="D27" s="18"/>
      <c r="E27" s="18"/>
      <c r="F27" s="18"/>
      <c r="G27" s="20"/>
      <c r="H27" s="20"/>
      <c r="I27" s="18"/>
      <c r="J27" s="9"/>
    </row>
    <row r="28" spans="1:10" x14ac:dyDescent="0.25">
      <c r="A28" s="17" t="s">
        <v>54</v>
      </c>
      <c r="B28" s="17"/>
      <c r="C28" s="18"/>
      <c r="D28" s="18"/>
      <c r="E28" s="18"/>
      <c r="F28" s="18"/>
      <c r="G28" s="20"/>
      <c r="H28" s="18"/>
      <c r="I28" s="18"/>
      <c r="J28" s="9"/>
    </row>
  </sheetData>
  <autoFilter ref="A7:J7"/>
  <mergeCells count="8">
    <mergeCell ref="H6:H7"/>
    <mergeCell ref="I6:I7"/>
    <mergeCell ref="J6:J7"/>
    <mergeCell ref="A6:A7"/>
    <mergeCell ref="D6:D7"/>
    <mergeCell ref="E6:E7"/>
    <mergeCell ref="F6:F7"/>
    <mergeCell ref="G6:G7"/>
  </mergeCells>
  <conditionalFormatting sqref="J8:J28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ageMargins left="0.7" right="0.7" top="0.75" bottom="0.75" header="0.3" footer="0.3"/>
  <pageSetup orientation="portrait" horizont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C1" sqref="C1:C2"/>
    </sheetView>
  </sheetViews>
  <sheetFormatPr defaultRowHeight="15" x14ac:dyDescent="0.25"/>
  <cols>
    <col min="1" max="1" width="13.7109375" customWidth="1"/>
    <col min="2" max="2" width="45" customWidth="1"/>
    <col min="3" max="3" width="16.5703125" bestFit="1" customWidth="1"/>
    <col min="4" max="4" width="16.7109375" bestFit="1" customWidth="1"/>
    <col min="5" max="5" width="27.28515625" customWidth="1"/>
  </cols>
  <sheetData>
    <row r="1" spans="1:8" ht="18" x14ac:dyDescent="0.35">
      <c r="A1" s="6" t="s">
        <v>96</v>
      </c>
      <c r="B1" s="7"/>
      <c r="C1" s="69" t="str">
        <f>+Løbsplanlægning!$C$4</f>
        <v xml:space="preserve">Forårets klubløb </v>
      </c>
    </row>
    <row r="2" spans="1:8" ht="14.45" x14ac:dyDescent="0.3">
      <c r="C2" s="70">
        <f>+Løbsplanlægning!$C$5</f>
        <v>43219</v>
      </c>
    </row>
    <row r="3" spans="1:8" thickBot="1" x14ac:dyDescent="0.35"/>
    <row r="4" spans="1:8" x14ac:dyDescent="0.25">
      <c r="A4" s="62"/>
      <c r="B4" s="12" t="s">
        <v>83</v>
      </c>
      <c r="C4" s="13" t="s">
        <v>51</v>
      </c>
      <c r="D4" s="14" t="s">
        <v>81</v>
      </c>
      <c r="E4" s="14" t="s">
        <v>52</v>
      </c>
      <c r="F4" s="14" t="s">
        <v>109</v>
      </c>
      <c r="H4" s="60" t="s">
        <v>165</v>
      </c>
    </row>
    <row r="5" spans="1:8" x14ac:dyDescent="0.25">
      <c r="A5" s="18" t="s">
        <v>85</v>
      </c>
      <c r="B5" s="10" t="s">
        <v>77</v>
      </c>
      <c r="C5" s="10"/>
      <c r="D5" s="10"/>
      <c r="E5" s="22"/>
      <c r="F5" s="10"/>
    </row>
    <row r="6" spans="1:8" x14ac:dyDescent="0.25">
      <c r="A6" s="18" t="s">
        <v>85</v>
      </c>
      <c r="B6" s="10" t="s">
        <v>76</v>
      </c>
      <c r="C6" s="10"/>
      <c r="D6" s="10"/>
      <c r="E6" s="22"/>
      <c r="F6" s="10"/>
    </row>
    <row r="7" spans="1:8" x14ac:dyDescent="0.25">
      <c r="A7" s="18" t="s">
        <v>86</v>
      </c>
      <c r="B7" s="10" t="s">
        <v>74</v>
      </c>
      <c r="C7" s="10"/>
      <c r="D7" s="10"/>
      <c r="E7" s="22"/>
      <c r="F7" s="10"/>
    </row>
    <row r="8" spans="1:8" x14ac:dyDescent="0.25">
      <c r="A8" s="18" t="s">
        <v>86</v>
      </c>
      <c r="B8" s="10" t="s">
        <v>75</v>
      </c>
      <c r="C8" s="10"/>
      <c r="D8" s="10"/>
      <c r="E8" s="22"/>
      <c r="F8" s="10"/>
    </row>
    <row r="9" spans="1:8" x14ac:dyDescent="0.25">
      <c r="A9" s="18" t="s">
        <v>85</v>
      </c>
      <c r="B9" s="10" t="s">
        <v>82</v>
      </c>
      <c r="C9" s="10"/>
      <c r="D9" s="10"/>
      <c r="E9" s="22"/>
      <c r="F9" s="10"/>
      <c r="H9" t="s">
        <v>147</v>
      </c>
    </row>
    <row r="10" spans="1:8" ht="14.45" x14ac:dyDescent="0.3">
      <c r="A10" s="18"/>
      <c r="B10" s="10"/>
      <c r="C10" s="10"/>
      <c r="D10" s="10"/>
      <c r="E10" s="22"/>
      <c r="F10" s="10"/>
    </row>
    <row r="11" spans="1:8" ht="14.45" x14ac:dyDescent="0.3">
      <c r="A11" s="18" t="s">
        <v>87</v>
      </c>
      <c r="B11" s="11" t="s">
        <v>167</v>
      </c>
      <c r="C11" s="10"/>
      <c r="D11" s="10"/>
      <c r="E11" s="22"/>
      <c r="F11" s="10"/>
    </row>
    <row r="12" spans="1:8" x14ac:dyDescent="0.25">
      <c r="A12" s="18" t="s">
        <v>87</v>
      </c>
      <c r="B12" s="11" t="s">
        <v>166</v>
      </c>
      <c r="C12" s="15"/>
      <c r="D12" s="10"/>
      <c r="E12" s="22"/>
      <c r="F12" s="10"/>
    </row>
    <row r="13" spans="1:8" ht="14.45" x14ac:dyDescent="0.3">
      <c r="A13" s="18" t="s">
        <v>87</v>
      </c>
      <c r="B13" s="11" t="s">
        <v>102</v>
      </c>
      <c r="C13" s="10"/>
      <c r="D13" s="10"/>
      <c r="E13" s="22"/>
      <c r="F13" s="10"/>
    </row>
    <row r="14" spans="1:8" ht="14.45" x14ac:dyDescent="0.3">
      <c r="A14" s="18" t="s">
        <v>87</v>
      </c>
      <c r="B14" s="11" t="s">
        <v>80</v>
      </c>
      <c r="C14" s="10"/>
      <c r="D14" s="10"/>
      <c r="E14" s="22"/>
      <c r="F14" s="10"/>
    </row>
    <row r="15" spans="1:8" ht="30" x14ac:dyDescent="0.25">
      <c r="A15" s="18" t="s">
        <v>87</v>
      </c>
      <c r="B15" s="61" t="s">
        <v>79</v>
      </c>
      <c r="C15" s="10"/>
      <c r="D15" s="10"/>
      <c r="E15" s="22"/>
      <c r="F15" s="10"/>
      <c r="H15" s="6" t="s">
        <v>111</v>
      </c>
    </row>
    <row r="16" spans="1:8" ht="14.45" x14ac:dyDescent="0.3">
      <c r="A16" s="18"/>
      <c r="B16" s="11"/>
      <c r="C16" s="10"/>
      <c r="D16" s="10"/>
      <c r="E16" s="22"/>
      <c r="F16" s="10"/>
      <c r="H16" t="s">
        <v>105</v>
      </c>
    </row>
    <row r="17" spans="1:8" x14ac:dyDescent="0.25">
      <c r="A17" s="18" t="s">
        <v>88</v>
      </c>
      <c r="B17" s="11" t="s">
        <v>168</v>
      </c>
      <c r="C17" s="10"/>
      <c r="D17" s="10"/>
      <c r="E17" s="22"/>
      <c r="F17" s="10"/>
      <c r="H17" t="s">
        <v>54</v>
      </c>
    </row>
    <row r="18" spans="1:8" ht="30" x14ac:dyDescent="0.25">
      <c r="A18" s="18" t="s">
        <v>59</v>
      </c>
      <c r="B18" s="61" t="s">
        <v>78</v>
      </c>
      <c r="C18" s="10"/>
      <c r="D18" s="10"/>
      <c r="E18" s="22"/>
      <c r="F18" s="10"/>
    </row>
    <row r="19" spans="1:8" x14ac:dyDescent="0.25">
      <c r="A19" s="18"/>
      <c r="B19" s="11"/>
      <c r="C19" s="10"/>
      <c r="D19" s="10"/>
      <c r="E19" s="22"/>
      <c r="F19" s="10"/>
      <c r="H19" t="s">
        <v>106</v>
      </c>
    </row>
    <row r="20" spans="1:8" x14ac:dyDescent="0.25">
      <c r="A20" s="18" t="s">
        <v>86</v>
      </c>
      <c r="B20" s="11" t="s">
        <v>145</v>
      </c>
      <c r="C20" s="10"/>
      <c r="D20" s="10"/>
      <c r="E20" s="22"/>
      <c r="F20" s="10"/>
      <c r="H20" t="s">
        <v>107</v>
      </c>
    </row>
    <row r="21" spans="1:8" x14ac:dyDescent="0.25">
      <c r="A21" s="18" t="s">
        <v>97</v>
      </c>
      <c r="B21" s="11" t="s">
        <v>146</v>
      </c>
      <c r="C21" s="10"/>
      <c r="D21" s="21"/>
      <c r="E21" s="22"/>
      <c r="F21" s="10"/>
      <c r="H21" t="s">
        <v>108</v>
      </c>
    </row>
    <row r="22" spans="1:8" ht="14.45" x14ac:dyDescent="0.3">
      <c r="A22" s="18"/>
      <c r="B22" s="10"/>
      <c r="C22" s="10"/>
      <c r="D22" s="10"/>
      <c r="E22" s="22"/>
      <c r="F22" s="10"/>
    </row>
    <row r="23" spans="1:8" x14ac:dyDescent="0.25">
      <c r="A23" s="18" t="s">
        <v>89</v>
      </c>
      <c r="B23" s="11" t="s">
        <v>169</v>
      </c>
      <c r="C23" s="10"/>
      <c r="D23" s="10"/>
      <c r="E23" s="22"/>
      <c r="F23" s="10"/>
    </row>
    <row r="24" spans="1:8" x14ac:dyDescent="0.25">
      <c r="A24" s="18" t="s">
        <v>90</v>
      </c>
      <c r="B24" s="11" t="s">
        <v>84</v>
      </c>
      <c r="C24" s="10"/>
      <c r="D24" s="10"/>
      <c r="E24" s="22"/>
      <c r="F24" s="10"/>
    </row>
    <row r="25" spans="1:8" x14ac:dyDescent="0.25">
      <c r="A25" s="18" t="s">
        <v>87</v>
      </c>
      <c r="B25" s="11" t="s">
        <v>166</v>
      </c>
      <c r="C25" s="15"/>
      <c r="D25" s="10"/>
      <c r="E25" s="22"/>
      <c r="F25" s="10"/>
    </row>
    <row r="26" spans="1:8" ht="30" x14ac:dyDescent="0.25">
      <c r="A26" s="18" t="s">
        <v>101</v>
      </c>
      <c r="B26" s="61" t="s">
        <v>170</v>
      </c>
      <c r="C26" s="15"/>
      <c r="D26" s="10"/>
      <c r="E26" s="22"/>
      <c r="F26" s="10"/>
      <c r="H26" t="s">
        <v>143</v>
      </c>
    </row>
    <row r="27" spans="1:8" x14ac:dyDescent="0.25">
      <c r="A27" s="18" t="s">
        <v>59</v>
      </c>
      <c r="B27" s="11" t="s">
        <v>91</v>
      </c>
      <c r="C27" s="15"/>
      <c r="D27" s="10"/>
      <c r="E27" s="22"/>
      <c r="F27" s="10"/>
    </row>
    <row r="28" spans="1:8" x14ac:dyDescent="0.25">
      <c r="A28" s="18" t="s">
        <v>95</v>
      </c>
      <c r="B28" s="11" t="s">
        <v>92</v>
      </c>
      <c r="C28" s="10"/>
      <c r="D28" s="10"/>
      <c r="E28" s="22"/>
      <c r="F28" s="10"/>
    </row>
    <row r="29" spans="1:8" x14ac:dyDescent="0.25">
      <c r="A29" s="18" t="s">
        <v>93</v>
      </c>
      <c r="B29" s="16" t="s">
        <v>94</v>
      </c>
      <c r="C29" s="10"/>
      <c r="D29" s="10"/>
      <c r="E29" s="22"/>
      <c r="F29" s="10"/>
    </row>
    <row r="30" spans="1:8" x14ac:dyDescent="0.25">
      <c r="A30" s="18" t="s">
        <v>54</v>
      </c>
      <c r="B30" s="10" t="s">
        <v>98</v>
      </c>
      <c r="C30" s="10"/>
      <c r="D30" s="10"/>
      <c r="E30" s="22"/>
      <c r="F30" s="10"/>
    </row>
    <row r="31" spans="1:8" x14ac:dyDescent="0.25">
      <c r="A31" s="18" t="s">
        <v>54</v>
      </c>
      <c r="B31" s="10" t="s">
        <v>99</v>
      </c>
      <c r="C31" s="10"/>
      <c r="D31" s="10"/>
      <c r="E31" s="22"/>
      <c r="F31" s="10"/>
    </row>
    <row r="32" spans="1:8" x14ac:dyDescent="0.25">
      <c r="A32" s="18"/>
      <c r="B32" s="10"/>
      <c r="C32" s="10"/>
      <c r="D32" s="10"/>
      <c r="E32" s="22"/>
      <c r="F32" s="10"/>
    </row>
    <row r="33" spans="1:6" x14ac:dyDescent="0.25">
      <c r="A33" s="18" t="s">
        <v>86</v>
      </c>
      <c r="B33" s="10" t="s">
        <v>75</v>
      </c>
      <c r="C33" s="10"/>
      <c r="D33" s="10"/>
      <c r="E33" s="22"/>
      <c r="F33" s="10"/>
    </row>
    <row r="34" spans="1:6" x14ac:dyDescent="0.25">
      <c r="A34" s="18" t="s">
        <v>86</v>
      </c>
      <c r="B34" s="10" t="s">
        <v>55</v>
      </c>
      <c r="C34" s="10"/>
      <c r="D34" s="10"/>
      <c r="E34" s="22"/>
      <c r="F34" s="10"/>
    </row>
    <row r="35" spans="1:6" x14ac:dyDescent="0.25">
      <c r="A35" s="63"/>
      <c r="F35" s="10"/>
    </row>
    <row r="36" spans="1:6" x14ac:dyDescent="0.25">
      <c r="A36" s="18" t="s">
        <v>97</v>
      </c>
      <c r="B36" s="11" t="s">
        <v>115</v>
      </c>
      <c r="C36" s="10"/>
      <c r="D36" s="10"/>
      <c r="E36" s="22"/>
      <c r="F36" s="10"/>
    </row>
    <row r="37" spans="1:6" x14ac:dyDescent="0.25">
      <c r="A37" s="64" t="s">
        <v>100</v>
      </c>
      <c r="B37" s="10" t="s">
        <v>100</v>
      </c>
      <c r="C37" s="10"/>
      <c r="D37" s="10"/>
      <c r="E37" s="22"/>
      <c r="F3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Løbsplanlægning</vt:lpstr>
      <vt:lpstr>Baner præmier</vt:lpstr>
      <vt:lpstr>Løbsmateriel</vt:lpstr>
      <vt:lpstr>Opgaver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Jytte Soerensen</dc:creator>
  <cp:lastModifiedBy>Karl Aage Hald</cp:lastModifiedBy>
  <dcterms:created xsi:type="dcterms:W3CDTF">2018-03-16T21:09:41Z</dcterms:created>
  <dcterms:modified xsi:type="dcterms:W3CDTF">2018-05-08T09:36:13Z</dcterms:modified>
</cp:coreProperties>
</file>